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(2)'!$A$1:$D$105</definedName>
  </definedNames>
  <calcPr calcId="145621"/>
</workbook>
</file>

<file path=xl/calcChain.xml><?xml version="1.0" encoding="utf-8"?>
<calcChain xmlns="http://schemas.openxmlformats.org/spreadsheetml/2006/main">
  <c r="D35" i="4" l="1"/>
  <c r="D29" i="4" l="1"/>
  <c r="D26" i="4"/>
  <c r="D33" i="4"/>
  <c r="D89" i="4" l="1"/>
  <c r="D95" i="4" l="1"/>
  <c r="D94" i="4"/>
  <c r="D87" i="4"/>
  <c r="D38" i="4"/>
  <c r="D25" i="4" l="1"/>
  <c r="D36" i="4"/>
  <c r="D103" i="4" l="1"/>
  <c r="D40" i="4" l="1"/>
  <c r="D21" i="4" l="1"/>
  <c r="D45" i="4" l="1"/>
  <c r="D52" i="4"/>
  <c r="D48" i="4"/>
  <c r="D81" i="4" l="1"/>
  <c r="D53" i="4" l="1"/>
  <c r="D49" i="4"/>
  <c r="D88" i="4" l="1"/>
  <c r="D97" i="4" l="1"/>
  <c r="D90" i="4"/>
  <c r="D101" i="4"/>
  <c r="D16" i="4"/>
  <c r="D22" i="4"/>
  <c r="D20" i="4"/>
  <c r="D19" i="4" l="1"/>
  <c r="D42" i="4"/>
  <c r="D30" i="4"/>
  <c r="D92" i="4" l="1"/>
  <c r="D34" i="4" l="1"/>
  <c r="D32" i="4"/>
  <c r="D28" i="4"/>
  <c r="D24" i="4" l="1"/>
  <c r="D62" i="4"/>
  <c r="D79" i="4" l="1"/>
  <c r="D78" i="4" l="1"/>
  <c r="D17" i="4"/>
  <c r="D84" i="4" l="1"/>
  <c r="D76" i="4" l="1"/>
  <c r="D74" i="4"/>
  <c r="D73" i="4" l="1"/>
  <c r="D67" i="4"/>
  <c r="D71" i="4"/>
  <c r="D66" i="4" l="1"/>
  <c r="D64" i="4"/>
  <c r="D59" i="4" l="1"/>
  <c r="D57" i="4" l="1"/>
  <c r="D51" i="4" l="1"/>
  <c r="D61" i="4" l="1"/>
  <c r="D55" i="4" l="1"/>
  <c r="D47" i="4"/>
  <c r="D46" i="4" s="1"/>
  <c r="D99" i="4"/>
  <c r="D86" i="4"/>
  <c r="D83" i="4" s="1"/>
  <c r="D105" i="4" s="1"/>
  <c r="D44" i="4"/>
  <c r="D15" i="4"/>
  <c r="D14" i="4" l="1"/>
</calcChain>
</file>

<file path=xl/sharedStrings.xml><?xml version="1.0" encoding="utf-8"?>
<sst xmlns="http://schemas.openxmlformats.org/spreadsheetml/2006/main" count="154" uniqueCount="116">
  <si>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</si>
  <si>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</si>
  <si>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</si>
  <si>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</si>
  <si>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</si>
  <si>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</si>
  <si>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</si>
  <si>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</si>
  <si>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</si>
  <si>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</si>
  <si>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</si>
  <si>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</si>
  <si>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</si>
  <si>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</si>
  <si>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</si>
  <si>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</si>
  <si>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</si>
  <si>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</si>
  <si>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</si>
  <si>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</si>
  <si>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</si>
  <si>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</si>
  <si>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</si>
  <si>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</si>
  <si>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</si>
  <si>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</si>
  <si>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</si>
  <si>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</si>
  <si>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</si>
  <si>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</si>
  <si>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</si>
  <si>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</si>
  <si>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</si>
  <si>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</si>
  <si>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</si>
  <si>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</si>
  <si>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</si>
  <si>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</si>
  <si>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</si>
  <si>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</si>
  <si>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</si>
  <si>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</si>
  <si>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</si>
  <si>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</si>
  <si>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</si>
  <si>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</si>
  <si>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</si>
  <si>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</si>
  <si>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</si>
  <si>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</si>
  <si>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</si>
  <si>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</si>
  <si>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</si>
  <si>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</si>
  <si>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</si>
  <si>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</si>
  <si>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</si>
  <si>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</si>
  <si>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</si>
  <si>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</si>
  <si>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</si>
  <si>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</si>
  <si>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</si>
  <si>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</si>
  <si>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</si>
  <si>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</si>
  <si>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</si>
  <si>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</si>
  <si>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</si>
  <si>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</si>
  <si>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</si>
  <si>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</si>
  <si>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</si>
  <si>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</si>
  <si>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</si>
  <si>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</si>
  <si>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</si>
  <si>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</si>
  <si>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</si>
  <si>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</si>
  <si>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</si>
  <si>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</si>
  <si>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</si>
  <si>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</si>
  <si>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03 0 02 71810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</si>
  <si>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</si>
  <si>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</si>
  <si>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</si>
  <si>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</si>
  <si>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</si>
  <si>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Содержание, ремонт автомобильных дорог внутри населенных пунктов (по заключённому соглашению)</t>
  </si>
  <si>
    <t>05 0 00 20230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</si>
  <si>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</si>
  <si>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</si>
  <si>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Иные межбюджетные трансферты по заключенному Соглашению по исполнению полномочий в части осуществления контрольной деятельности (оплата труда работников)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</si>
  <si>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</si>
  <si>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2025 г                     (руб.)</t>
  </si>
  <si>
    <t>Осуществление мероприятий по борьбе с борщевиком Сосновского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</si>
  <si>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</si>
  <si>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</si>
  <si>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</si>
  <si>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</si>
  <si>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 xml:space="preserve">                                 от 11.12.2024 № 57</t>
  </si>
  <si>
    <t>Субсидия на реализацию мероприятий по возмещению части затрат 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</si>
  <si>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Приложение № 2</t>
  </si>
  <si>
    <t>03 0 04 76420</t>
  </si>
  <si>
    <t>Мероприятия по благоустройству, реставрации и реконструкции воинских захоронений и военно - мемориальных объектов)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</si>
  <si>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</si>
  <si>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</si>
  <si>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</si>
  <si>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03 0 04 73260</t>
  </si>
  <si>
    <t>Мероприятия по благоустройству сельских территорий</t>
  </si>
  <si>
    <t>03 0 04 75910</t>
  </si>
  <si>
    <t>Мышкинского муниципального округа</t>
  </si>
  <si>
    <t>к решению Собрания депутатов</t>
  </si>
  <si>
    <t xml:space="preserve">                                 от   "         "               2025 №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</si>
</sst>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0" fillId="0" borderId="0" xfId="0" applyNumberFormat="1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tabSelected="1" view="pageBreakPreview" topLeftCell="A94" zoomScale="120" zoomScaleNormal="100" zoomScaleSheetLayoutView="120" workbookViewId="0">
      <selection activeCell="G108" sqref="G108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2.425781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6"/>
      <c r="C1" s="37"/>
      <c r="D1" s="37"/>
    </row>
    <row r="2" spans="1:4" ht="15.75" x14ac:dyDescent="0.25">
      <c r="A2" s="2"/>
      <c r="B2" s="53" t="s">
        <v>104</v>
      </c>
      <c r="C2" s="54"/>
      <c r="D2" s="54"/>
    </row>
    <row r="3" spans="1:4" ht="15.75" x14ac:dyDescent="0.25">
      <c r="A3" s="2"/>
      <c r="B3" s="53" t="s">
        <v>114</v>
      </c>
      <c r="C3" s="54"/>
      <c r="D3" s="54"/>
    </row>
    <row r="4" spans="1:4" ht="15.75" x14ac:dyDescent="0.25">
      <c r="A4" s="2"/>
      <c r="B4" s="53" t="s">
        <v>113</v>
      </c>
      <c r="C4" s="54"/>
      <c r="D4" s="54"/>
    </row>
    <row r="5" spans="1:4" ht="15.75" x14ac:dyDescent="0.25">
      <c r="A5" s="2"/>
      <c r="B5" s="53" t="s">
        <v>115</v>
      </c>
      <c r="C5" s="53"/>
      <c r="D5" s="53"/>
    </row>
    <row r="6" spans="1:4" ht="15.75" x14ac:dyDescent="0.25">
      <c r="A6" s="2"/>
      <c r="B6" s="36"/>
      <c r="C6" s="37"/>
      <c r="D6" s="37"/>
    </row>
    <row r="7" spans="1:4" ht="14.25" customHeight="1" x14ac:dyDescent="0.25">
      <c r="A7" s="2"/>
      <c r="B7" s="53" t="s">
        <v>83</v>
      </c>
      <c r="C7" s="54"/>
      <c r="D7" s="54"/>
    </row>
    <row r="8" spans="1:4" ht="14.25" customHeight="1" x14ac:dyDescent="0.25">
      <c r="A8" s="2"/>
      <c r="B8" s="53" t="s">
        <v>81</v>
      </c>
      <c r="C8" s="54"/>
      <c r="D8" s="54"/>
    </row>
    <row r="9" spans="1:4" ht="14.25" customHeight="1" x14ac:dyDescent="0.25">
      <c r="A9" s="2"/>
      <c r="B9" s="53" t="s">
        <v>82</v>
      </c>
      <c r="C9" s="54"/>
      <c r="D9" s="54"/>
    </row>
    <row r="10" spans="1:4" ht="16.5" customHeight="1" x14ac:dyDescent="0.25">
      <c r="A10" s="2"/>
      <c r="B10" s="53" t="s">
        <v>102</v>
      </c>
      <c r="C10" s="53"/>
      <c r="D10" s="53"/>
    </row>
    <row r="11" spans="1:4" ht="58.5" customHeight="1" x14ac:dyDescent="0.25">
      <c r="A11" s="57" t="s">
        <v>95</v>
      </c>
      <c r="B11" s="57"/>
      <c r="C11" s="57"/>
      <c r="D11" s="57"/>
    </row>
    <row r="12" spans="1:4" ht="15" customHeight="1" x14ac:dyDescent="0.25">
      <c r="A12" s="55" t="s">
        <v>0</v>
      </c>
      <c r="B12" s="55" t="s">
        <v>1</v>
      </c>
      <c r="C12" s="55" t="s">
        <v>2</v>
      </c>
      <c r="D12" s="55" t="s">
        <v>96</v>
      </c>
    </row>
    <row r="13" spans="1:4" ht="13.5" customHeight="1" x14ac:dyDescent="0.25">
      <c r="A13" s="56"/>
      <c r="B13" s="56"/>
      <c r="C13" s="56"/>
      <c r="D13" s="56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76000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50</v>
      </c>
      <c r="C17" s="4"/>
      <c r="D17" s="19">
        <f>D18</f>
        <v>6000</v>
      </c>
    </row>
    <row r="18" spans="1:6" ht="25.5" x14ac:dyDescent="0.25">
      <c r="A18" s="8" t="s">
        <v>5</v>
      </c>
      <c r="B18" s="6"/>
      <c r="C18" s="9">
        <v>200</v>
      </c>
      <c r="D18" s="32">
        <v>6000</v>
      </c>
    </row>
    <row r="19" spans="1:6" ht="24.75" customHeight="1" x14ac:dyDescent="0.25">
      <c r="A19" s="5" t="s">
        <v>85</v>
      </c>
      <c r="B19" s="10" t="s">
        <v>86</v>
      </c>
      <c r="C19" s="4"/>
      <c r="D19" s="34">
        <f>D20+D22</f>
        <v>6488877</v>
      </c>
    </row>
    <row r="20" spans="1:6" ht="25.5" x14ac:dyDescent="0.25">
      <c r="A20" s="7" t="s">
        <v>90</v>
      </c>
      <c r="B20" s="23" t="s">
        <v>87</v>
      </c>
      <c r="C20" s="11"/>
      <c r="D20" s="38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9">
        <f>3236561</f>
        <v>3236561</v>
      </c>
    </row>
    <row r="22" spans="1:6" ht="28.5" customHeight="1" x14ac:dyDescent="0.25">
      <c r="A22" s="7" t="s">
        <v>88</v>
      </c>
      <c r="B22" s="4" t="s">
        <v>89</v>
      </c>
      <c r="C22" s="13"/>
      <c r="D22" s="38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9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D42+D44+D25+D28+D32+D34+D30+D40+D36+D38</f>
        <v>11980616.370000001</v>
      </c>
    </row>
    <row r="25" spans="1:6" x14ac:dyDescent="0.25">
      <c r="A25" s="7" t="s">
        <v>79</v>
      </c>
      <c r="B25" s="4" t="s">
        <v>31</v>
      </c>
      <c r="C25" s="4"/>
      <c r="D25" s="38">
        <f>D26+D27</f>
        <v>3575078</v>
      </c>
      <c r="F25" s="31"/>
    </row>
    <row r="26" spans="1:6" ht="25.5" x14ac:dyDescent="0.25">
      <c r="A26" s="8" t="s">
        <v>5</v>
      </c>
      <c r="B26" s="4"/>
      <c r="C26" s="9">
        <v>200</v>
      </c>
      <c r="D26" s="39">
        <f>2634800+300000+230278+100000+300000</f>
        <v>3565078</v>
      </c>
    </row>
    <row r="27" spans="1:6" x14ac:dyDescent="0.25">
      <c r="A27" s="8" t="s">
        <v>16</v>
      </c>
      <c r="B27" s="4"/>
      <c r="C27" s="9">
        <v>800</v>
      </c>
      <c r="D27" s="39">
        <v>10000</v>
      </c>
    </row>
    <row r="28" spans="1:6" x14ac:dyDescent="0.25">
      <c r="A28" s="7" t="s">
        <v>8</v>
      </c>
      <c r="B28" s="4" t="s">
        <v>30</v>
      </c>
      <c r="C28" s="24"/>
      <c r="D28" s="38">
        <f>D29</f>
        <v>624603</v>
      </c>
    </row>
    <row r="29" spans="1:6" ht="26.25" x14ac:dyDescent="0.25">
      <c r="A29" s="14" t="s">
        <v>5</v>
      </c>
      <c r="B29" s="4"/>
      <c r="C29" s="9">
        <v>200</v>
      </c>
      <c r="D29" s="39">
        <f>100000+100000-20000+133793+10810+300000</f>
        <v>624603</v>
      </c>
    </row>
    <row r="30" spans="1:6" ht="26.25" x14ac:dyDescent="0.25">
      <c r="A30" s="43" t="s">
        <v>97</v>
      </c>
      <c r="B30" s="42" t="s">
        <v>84</v>
      </c>
      <c r="C30" s="29"/>
      <c r="D30" s="32">
        <f>D31</f>
        <v>1942185</v>
      </c>
    </row>
    <row r="31" spans="1:6" x14ac:dyDescent="0.25">
      <c r="A31" s="28" t="s">
        <v>10</v>
      </c>
      <c r="B31" s="42"/>
      <c r="C31" s="29">
        <v>500</v>
      </c>
      <c r="D31" s="32">
        <v>1942185</v>
      </c>
    </row>
    <row r="32" spans="1:6" x14ac:dyDescent="0.25">
      <c r="A32" s="7" t="s">
        <v>9</v>
      </c>
      <c r="B32" s="4" t="s">
        <v>32</v>
      </c>
      <c r="C32" s="4"/>
      <c r="D32" s="38">
        <f>D33</f>
        <v>211500</v>
      </c>
    </row>
    <row r="33" spans="1:4" ht="25.5" x14ac:dyDescent="0.25">
      <c r="A33" s="8" t="s">
        <v>5</v>
      </c>
      <c r="B33" s="4"/>
      <c r="C33" s="9">
        <v>200</v>
      </c>
      <c r="D33" s="39">
        <f>200000-30000+41500</f>
        <v>211500</v>
      </c>
    </row>
    <row r="34" spans="1:4" ht="25.5" x14ac:dyDescent="0.25">
      <c r="A34" s="7" t="s">
        <v>21</v>
      </c>
      <c r="B34" s="12" t="s">
        <v>33</v>
      </c>
      <c r="C34" s="13"/>
      <c r="D34" s="38">
        <f>D35</f>
        <v>1078778.3700000001</v>
      </c>
    </row>
    <row r="35" spans="1:4" ht="25.5" customHeight="1" x14ac:dyDescent="0.25">
      <c r="A35" s="14" t="s">
        <v>5</v>
      </c>
      <c r="B35" s="12"/>
      <c r="C35" s="9">
        <v>200</v>
      </c>
      <c r="D35" s="39">
        <f>30000+50000+207502+135003+175433+58753.81+20000+42200+30000+20000-42200+133000+219086.56</f>
        <v>1078778.3700000001</v>
      </c>
    </row>
    <row r="36" spans="1:4" ht="25.5" customHeight="1" x14ac:dyDescent="0.25">
      <c r="A36" s="17" t="s">
        <v>109</v>
      </c>
      <c r="B36" s="12" t="s">
        <v>110</v>
      </c>
      <c r="C36" s="13"/>
      <c r="D36" s="38">
        <f>D37</f>
        <v>42200</v>
      </c>
    </row>
    <row r="37" spans="1:4" ht="25.5" customHeight="1" x14ac:dyDescent="0.25">
      <c r="A37" s="14" t="s">
        <v>5</v>
      </c>
      <c r="B37" s="12"/>
      <c r="C37" s="9">
        <v>200</v>
      </c>
      <c r="D37" s="39">
        <v>42200</v>
      </c>
    </row>
    <row r="38" spans="1:4" ht="25.5" customHeight="1" x14ac:dyDescent="0.25">
      <c r="A38" s="49" t="s">
        <v>111</v>
      </c>
      <c r="B38" s="50" t="s">
        <v>112</v>
      </c>
      <c r="C38" s="9"/>
      <c r="D38" s="39">
        <f>D39</f>
        <v>3333334</v>
      </c>
    </row>
    <row r="39" spans="1:4" ht="25.5" customHeight="1" x14ac:dyDescent="0.25">
      <c r="A39" s="51" t="s">
        <v>5</v>
      </c>
      <c r="B39" s="50"/>
      <c r="C39" s="9">
        <v>200</v>
      </c>
      <c r="D39" s="39">
        <v>3333334</v>
      </c>
    </row>
    <row r="40" spans="1:4" ht="25.5" customHeight="1" x14ac:dyDescent="0.25">
      <c r="A40" s="7" t="s">
        <v>106</v>
      </c>
      <c r="B40" s="12" t="s">
        <v>105</v>
      </c>
      <c r="C40" s="9"/>
      <c r="D40" s="39">
        <f>D41</f>
        <v>503788</v>
      </c>
    </row>
    <row r="41" spans="1:4" ht="25.5" customHeight="1" x14ac:dyDescent="0.25">
      <c r="A41" s="14" t="s">
        <v>5</v>
      </c>
      <c r="B41" s="12"/>
      <c r="C41" s="9">
        <v>200</v>
      </c>
      <c r="D41" s="39">
        <v>503788</v>
      </c>
    </row>
    <row r="42" spans="1:4" ht="27" customHeight="1" x14ac:dyDescent="0.25">
      <c r="A42" s="17" t="s">
        <v>80</v>
      </c>
      <c r="B42" s="26" t="s">
        <v>34</v>
      </c>
      <c r="C42" s="18"/>
      <c r="D42" s="19">
        <f>D43</f>
        <v>644000</v>
      </c>
    </row>
    <row r="43" spans="1:4" ht="29.25" customHeight="1" x14ac:dyDescent="0.25">
      <c r="A43" s="41" t="s">
        <v>5</v>
      </c>
      <c r="B43" s="26"/>
      <c r="C43" s="29">
        <v>200</v>
      </c>
      <c r="D43" s="32">
        <v>644000</v>
      </c>
    </row>
    <row r="44" spans="1:4" ht="25.5" x14ac:dyDescent="0.25">
      <c r="A44" s="7" t="s">
        <v>20</v>
      </c>
      <c r="B44" s="4" t="s">
        <v>36</v>
      </c>
      <c r="C44" s="13"/>
      <c r="D44" s="19">
        <f>D45</f>
        <v>25150</v>
      </c>
    </row>
    <row r="45" spans="1:4" ht="25.5" x14ac:dyDescent="0.25">
      <c r="A45" s="8" t="s">
        <v>5</v>
      </c>
      <c r="B45" s="4"/>
      <c r="C45" s="9">
        <v>200</v>
      </c>
      <c r="D45" s="32">
        <f>25000+150</f>
        <v>25150</v>
      </c>
    </row>
    <row r="46" spans="1:4" ht="43.5" customHeight="1" x14ac:dyDescent="0.25">
      <c r="A46" s="5" t="s">
        <v>22</v>
      </c>
      <c r="B46" s="10" t="s">
        <v>27</v>
      </c>
      <c r="C46" s="4"/>
      <c r="D46" s="34">
        <f>D47+D49+D51+D55+D64+D53</f>
        <v>424707</v>
      </c>
    </row>
    <row r="47" spans="1:4" ht="88.5" customHeight="1" x14ac:dyDescent="0.25">
      <c r="A47" s="7" t="s">
        <v>92</v>
      </c>
      <c r="B47" s="12" t="s">
        <v>38</v>
      </c>
      <c r="C47" s="4"/>
      <c r="D47" s="19">
        <f>D48</f>
        <v>50000</v>
      </c>
    </row>
    <row r="48" spans="1:4" ht="13.5" customHeight="1" x14ac:dyDescent="0.25">
      <c r="A48" s="41" t="s">
        <v>5</v>
      </c>
      <c r="B48" s="40"/>
      <c r="C48" s="27">
        <v>200</v>
      </c>
      <c r="D48" s="33">
        <f>10000+40000</f>
        <v>50000</v>
      </c>
    </row>
    <row r="49" spans="1:4" ht="24.75" customHeight="1" x14ac:dyDescent="0.25">
      <c r="A49" s="17" t="s">
        <v>98</v>
      </c>
      <c r="B49" s="26" t="s">
        <v>99</v>
      </c>
      <c r="C49" s="42"/>
      <c r="D49" s="19">
        <f>D50</f>
        <v>56312</v>
      </c>
    </row>
    <row r="50" spans="1:4" ht="25.5" customHeight="1" x14ac:dyDescent="0.25">
      <c r="A50" s="41" t="s">
        <v>10</v>
      </c>
      <c r="B50" s="26"/>
      <c r="C50" s="27">
        <v>500</v>
      </c>
      <c r="D50" s="32">
        <v>56312</v>
      </c>
    </row>
    <row r="51" spans="1:4" ht="25.5" x14ac:dyDescent="0.25">
      <c r="A51" s="17" t="s">
        <v>93</v>
      </c>
      <c r="B51" s="26" t="s">
        <v>39</v>
      </c>
      <c r="C51" s="4"/>
      <c r="D51" s="19">
        <f>D52</f>
        <v>200000</v>
      </c>
    </row>
    <row r="52" spans="1:4" ht="25.5" x14ac:dyDescent="0.25">
      <c r="A52" s="8" t="s">
        <v>5</v>
      </c>
      <c r="B52" s="10"/>
      <c r="C52" s="9">
        <v>200</v>
      </c>
      <c r="D52" s="32">
        <f>100000+100000</f>
        <v>200000</v>
      </c>
    </row>
    <row r="53" spans="1:4" ht="38.25" x14ac:dyDescent="0.25">
      <c r="A53" s="17" t="s">
        <v>100</v>
      </c>
      <c r="B53" s="26" t="s">
        <v>101</v>
      </c>
      <c r="C53" s="27"/>
      <c r="D53" s="32">
        <f>D54</f>
        <v>98395</v>
      </c>
    </row>
    <row r="54" spans="1:4" x14ac:dyDescent="0.25">
      <c r="A54" s="41" t="s">
        <v>10</v>
      </c>
      <c r="B54" s="26"/>
      <c r="C54" s="27">
        <v>500</v>
      </c>
      <c r="D54" s="32">
        <v>98395</v>
      </c>
    </row>
    <row r="55" spans="1:4" ht="51" x14ac:dyDescent="0.25">
      <c r="A55" s="7" t="s">
        <v>37</v>
      </c>
      <c r="B55" s="12" t="s">
        <v>40</v>
      </c>
      <c r="C55" s="11"/>
      <c r="D55" s="19">
        <f>D56</f>
        <v>20000</v>
      </c>
    </row>
    <row r="56" spans="1:4" ht="25.5" x14ac:dyDescent="0.25">
      <c r="A56" s="8" t="s">
        <v>5</v>
      </c>
      <c r="B56" s="10"/>
      <c r="C56" s="9">
        <v>200</v>
      </c>
      <c r="D56" s="32">
        <v>20000</v>
      </c>
    </row>
    <row r="57" spans="1:4" ht="25.5" hidden="1" x14ac:dyDescent="0.25">
      <c r="A57" s="8" t="s">
        <v>51</v>
      </c>
      <c r="B57" s="12" t="s">
        <v>52</v>
      </c>
      <c r="C57" s="9"/>
      <c r="D57" s="19">
        <f>D58</f>
        <v>0</v>
      </c>
    </row>
    <row r="58" spans="1:4" ht="25.5" hidden="1" x14ac:dyDescent="0.25">
      <c r="A58" s="8" t="s">
        <v>5</v>
      </c>
      <c r="B58" s="10"/>
      <c r="C58" s="9">
        <v>200</v>
      </c>
      <c r="D58" s="19"/>
    </row>
    <row r="59" spans="1:4" ht="38.25" hidden="1" x14ac:dyDescent="0.25">
      <c r="A59" s="17" t="s">
        <v>53</v>
      </c>
      <c r="B59" s="26" t="s">
        <v>54</v>
      </c>
      <c r="C59" s="27"/>
      <c r="D59" s="19">
        <f>D60</f>
        <v>0</v>
      </c>
    </row>
    <row r="60" spans="1:4" ht="16.5" hidden="1" x14ac:dyDescent="0.25">
      <c r="A60" s="28" t="s">
        <v>5</v>
      </c>
      <c r="B60" s="26"/>
      <c r="C60" s="29">
        <v>200</v>
      </c>
      <c r="D60" s="19"/>
    </row>
    <row r="61" spans="1:4" ht="40.5" hidden="1" x14ac:dyDescent="0.25">
      <c r="A61" s="30" t="s">
        <v>56</v>
      </c>
      <c r="B61" s="10" t="s">
        <v>57</v>
      </c>
      <c r="C61" s="29"/>
      <c r="D61" s="34">
        <f>D62</f>
        <v>0</v>
      </c>
    </row>
    <row r="62" spans="1:4" ht="25.5" hidden="1" x14ac:dyDescent="0.25">
      <c r="A62" s="7" t="s">
        <v>73</v>
      </c>
      <c r="B62" s="12" t="s">
        <v>72</v>
      </c>
      <c r="C62" s="11"/>
      <c r="D62" s="32">
        <f>D63</f>
        <v>0</v>
      </c>
    </row>
    <row r="63" spans="1:4" ht="15" hidden="1" customHeight="1" x14ac:dyDescent="0.25">
      <c r="A63" s="8" t="s">
        <v>24</v>
      </c>
      <c r="B63" s="10"/>
      <c r="C63" s="11">
        <v>300</v>
      </c>
      <c r="D63" s="33">
        <v>0</v>
      </c>
    </row>
    <row r="64" spans="1:4" ht="25.5" hidden="1" x14ac:dyDescent="0.25">
      <c r="A64" s="7" t="s">
        <v>61</v>
      </c>
      <c r="B64" s="12" t="s">
        <v>62</v>
      </c>
      <c r="C64" s="11"/>
      <c r="D64" s="33">
        <f>D65</f>
        <v>0</v>
      </c>
    </row>
    <row r="65" spans="1:4" hidden="1" x14ac:dyDescent="0.25">
      <c r="A65" s="8" t="s">
        <v>24</v>
      </c>
      <c r="B65" s="10"/>
      <c r="C65" s="11">
        <v>300</v>
      </c>
      <c r="D65" s="33"/>
    </row>
    <row r="66" spans="1:4" ht="28.5" hidden="1" customHeight="1" x14ac:dyDescent="0.25">
      <c r="A66" s="30" t="s">
        <v>65</v>
      </c>
      <c r="B66" s="10" t="s">
        <v>58</v>
      </c>
      <c r="C66" s="11"/>
      <c r="D66" s="35">
        <f>D67+D71</f>
        <v>0</v>
      </c>
    </row>
    <row r="67" spans="1:4" hidden="1" x14ac:dyDescent="0.25">
      <c r="A67" s="7" t="s">
        <v>7</v>
      </c>
      <c r="B67" s="12" t="s">
        <v>59</v>
      </c>
      <c r="C67" s="11"/>
      <c r="D67" s="32">
        <f>D68</f>
        <v>0</v>
      </c>
    </row>
    <row r="68" spans="1:4" ht="25.5" hidden="1" x14ac:dyDescent="0.25">
      <c r="A68" s="8" t="s">
        <v>5</v>
      </c>
      <c r="B68" s="10"/>
      <c r="C68" s="9">
        <v>200</v>
      </c>
      <c r="D68" s="32"/>
    </row>
    <row r="69" spans="1:4" ht="25.5" hidden="1" x14ac:dyDescent="0.25">
      <c r="A69" s="7" t="s">
        <v>21</v>
      </c>
      <c r="B69" s="12" t="s">
        <v>60</v>
      </c>
      <c r="C69" s="11"/>
      <c r="D69" s="32"/>
    </row>
    <row r="70" spans="1:4" ht="15" hidden="1" customHeight="1" x14ac:dyDescent="0.25">
      <c r="A70" s="8" t="s">
        <v>5</v>
      </c>
      <c r="B70" s="10"/>
      <c r="C70" s="9">
        <v>200</v>
      </c>
      <c r="D70" s="32"/>
    </row>
    <row r="71" spans="1:4" ht="15" hidden="1" customHeight="1" x14ac:dyDescent="0.25">
      <c r="A71" s="7" t="s">
        <v>63</v>
      </c>
      <c r="B71" s="12" t="s">
        <v>64</v>
      </c>
      <c r="C71" s="11"/>
      <c r="D71" s="32">
        <f>D72</f>
        <v>0</v>
      </c>
    </row>
    <row r="72" spans="1:4" ht="15" hidden="1" customHeight="1" x14ac:dyDescent="0.25">
      <c r="A72" s="8" t="s">
        <v>5</v>
      </c>
      <c r="B72" s="10"/>
      <c r="C72" s="9">
        <v>200</v>
      </c>
      <c r="D72" s="33"/>
    </row>
    <row r="73" spans="1:4" ht="26.25" customHeight="1" x14ac:dyDescent="0.25">
      <c r="A73" s="30" t="s">
        <v>66</v>
      </c>
      <c r="B73" s="10" t="s">
        <v>69</v>
      </c>
      <c r="C73" s="9"/>
      <c r="D73" s="35">
        <f>D74+D76</f>
        <v>1112500</v>
      </c>
    </row>
    <row r="74" spans="1:4" ht="15" customHeight="1" x14ac:dyDescent="0.25">
      <c r="A74" s="7" t="s">
        <v>67</v>
      </c>
      <c r="B74" s="12" t="s">
        <v>70</v>
      </c>
      <c r="C74" s="9"/>
      <c r="D74" s="20">
        <f>D75</f>
        <v>557500</v>
      </c>
    </row>
    <row r="75" spans="1:4" ht="28.5" customHeight="1" x14ac:dyDescent="0.25">
      <c r="A75" s="8" t="s">
        <v>5</v>
      </c>
      <c r="B75" s="10"/>
      <c r="C75" s="9">
        <v>200</v>
      </c>
      <c r="D75" s="33">
        <v>557500</v>
      </c>
    </row>
    <row r="76" spans="1:4" ht="15" customHeight="1" x14ac:dyDescent="0.25">
      <c r="A76" s="7" t="s">
        <v>68</v>
      </c>
      <c r="B76" s="12" t="s">
        <v>71</v>
      </c>
      <c r="C76" s="9"/>
      <c r="D76" s="20">
        <f>D77</f>
        <v>555000</v>
      </c>
    </row>
    <row r="77" spans="1:4" ht="27" customHeight="1" x14ac:dyDescent="0.25">
      <c r="A77" s="8" t="s">
        <v>5</v>
      </c>
      <c r="B77" s="10"/>
      <c r="C77" s="9">
        <v>200</v>
      </c>
      <c r="D77" s="33">
        <v>555000</v>
      </c>
    </row>
    <row r="78" spans="1:4" ht="42" customHeight="1" x14ac:dyDescent="0.25">
      <c r="A78" s="5" t="s">
        <v>78</v>
      </c>
      <c r="B78" s="10" t="s">
        <v>75</v>
      </c>
      <c r="C78" s="9"/>
      <c r="D78" s="21">
        <f>D79+D81</f>
        <v>473685</v>
      </c>
    </row>
    <row r="79" spans="1:4" ht="27" customHeight="1" x14ac:dyDescent="0.25">
      <c r="A79" s="7" t="s">
        <v>74</v>
      </c>
      <c r="B79" s="12" t="s">
        <v>76</v>
      </c>
      <c r="C79" s="9"/>
      <c r="D79" s="20">
        <f>D80</f>
        <v>23685</v>
      </c>
    </row>
    <row r="80" spans="1:4" ht="14.25" customHeight="1" x14ac:dyDescent="0.25">
      <c r="A80" s="8" t="s">
        <v>16</v>
      </c>
      <c r="B80" s="10"/>
      <c r="C80" s="9">
        <v>800</v>
      </c>
      <c r="D80" s="33">
        <v>23685</v>
      </c>
    </row>
    <row r="81" spans="1:8" ht="49.5" customHeight="1" x14ac:dyDescent="0.25">
      <c r="A81" s="7" t="s">
        <v>103</v>
      </c>
      <c r="B81" s="12" t="s">
        <v>77</v>
      </c>
      <c r="C81" s="9"/>
      <c r="D81" s="20">
        <f>D82</f>
        <v>450000</v>
      </c>
    </row>
    <row r="82" spans="1:8" ht="14.25" customHeight="1" x14ac:dyDescent="0.25">
      <c r="A82" s="8" t="s">
        <v>16</v>
      </c>
      <c r="B82" s="10"/>
      <c r="C82" s="9">
        <v>800</v>
      </c>
      <c r="D82" s="33">
        <v>450000</v>
      </c>
    </row>
    <row r="83" spans="1:8" x14ac:dyDescent="0.25">
      <c r="A83" s="15" t="s">
        <v>11</v>
      </c>
      <c r="B83" s="10" t="s">
        <v>28</v>
      </c>
      <c r="C83" s="16"/>
      <c r="D83" s="34">
        <f>D84+D86+D88+D90+D92+D94+D97+D99+D102+D103</f>
        <v>7687936.4400000004</v>
      </c>
    </row>
    <row r="84" spans="1:8" ht="25.5" x14ac:dyDescent="0.25">
      <c r="A84" s="17" t="s">
        <v>12</v>
      </c>
      <c r="B84" s="4" t="s">
        <v>41</v>
      </c>
      <c r="C84" s="18"/>
      <c r="D84" s="19">
        <f>D85</f>
        <v>418070</v>
      </c>
    </row>
    <row r="85" spans="1:8" ht="51" x14ac:dyDescent="0.25">
      <c r="A85" s="8" t="s">
        <v>13</v>
      </c>
      <c r="B85" s="4"/>
      <c r="C85" s="9">
        <v>100</v>
      </c>
      <c r="D85" s="32">
        <v>418070</v>
      </c>
    </row>
    <row r="86" spans="1:8" x14ac:dyDescent="0.25">
      <c r="A86" s="7" t="s">
        <v>14</v>
      </c>
      <c r="B86" s="4" t="s">
        <v>42</v>
      </c>
      <c r="C86" s="13"/>
      <c r="D86" s="20">
        <f>D87</f>
        <v>606470.49</v>
      </c>
    </row>
    <row r="87" spans="1:8" ht="51" x14ac:dyDescent="0.25">
      <c r="A87" s="8" t="s">
        <v>13</v>
      </c>
      <c r="B87" s="4"/>
      <c r="C87" s="9">
        <v>100</v>
      </c>
      <c r="D87" s="32">
        <f>834468+50000+150000-427997.51</f>
        <v>606470.49</v>
      </c>
    </row>
    <row r="88" spans="1:8" x14ac:dyDescent="0.25">
      <c r="A88" s="7" t="s">
        <v>15</v>
      </c>
      <c r="B88" s="4" t="s">
        <v>43</v>
      </c>
      <c r="C88" s="13"/>
      <c r="D88" s="20">
        <f>D89</f>
        <v>5803505.9500000002</v>
      </c>
      <c r="F88" s="31"/>
    </row>
    <row r="89" spans="1:8" ht="49.5" customHeight="1" x14ac:dyDescent="0.25">
      <c r="A89" s="8" t="s">
        <v>13</v>
      </c>
      <c r="B89" s="4"/>
      <c r="C89" s="9">
        <v>100</v>
      </c>
      <c r="D89" s="19">
        <f>4580495+550000+252913.44+420097.51</f>
        <v>5803505.9500000002</v>
      </c>
      <c r="F89" s="31"/>
      <c r="H89" s="31"/>
    </row>
    <row r="90" spans="1:8" ht="37.5" customHeight="1" x14ac:dyDescent="0.25">
      <c r="A90" s="17" t="s">
        <v>46</v>
      </c>
      <c r="B90" s="42" t="s">
        <v>45</v>
      </c>
      <c r="C90" s="18"/>
      <c r="D90" s="19">
        <f>D91</f>
        <v>18984</v>
      </c>
      <c r="H90" s="31"/>
    </row>
    <row r="91" spans="1:8" ht="15" customHeight="1" x14ac:dyDescent="0.25">
      <c r="A91" s="41" t="s">
        <v>10</v>
      </c>
      <c r="B91" s="42"/>
      <c r="C91" s="27">
        <v>500</v>
      </c>
      <c r="D91" s="33">
        <v>18984</v>
      </c>
    </row>
    <row r="92" spans="1:8" x14ac:dyDescent="0.25">
      <c r="A92" s="7" t="s">
        <v>23</v>
      </c>
      <c r="B92" s="4" t="s">
        <v>49</v>
      </c>
      <c r="C92" s="11"/>
      <c r="D92" s="20">
        <f>D93</f>
        <v>50000</v>
      </c>
    </row>
    <row r="93" spans="1:8" x14ac:dyDescent="0.25">
      <c r="A93" s="8" t="s">
        <v>16</v>
      </c>
      <c r="B93" s="4"/>
      <c r="C93" s="11">
        <v>800</v>
      </c>
      <c r="D93" s="33">
        <v>50000</v>
      </c>
    </row>
    <row r="94" spans="1:8" x14ac:dyDescent="0.25">
      <c r="A94" s="7" t="s">
        <v>17</v>
      </c>
      <c r="B94" s="4" t="s">
        <v>44</v>
      </c>
      <c r="C94" s="13"/>
      <c r="D94" s="20">
        <f>D95+D96</f>
        <v>62900</v>
      </c>
    </row>
    <row r="95" spans="1:8" ht="25.5" x14ac:dyDescent="0.25">
      <c r="A95" s="8" t="s">
        <v>5</v>
      </c>
      <c r="B95" s="4"/>
      <c r="C95" s="9">
        <v>200</v>
      </c>
      <c r="D95" s="32">
        <f>49000+7900</f>
        <v>56900</v>
      </c>
    </row>
    <row r="96" spans="1:8" x14ac:dyDescent="0.25">
      <c r="A96" s="8" t="s">
        <v>16</v>
      </c>
      <c r="B96" s="4"/>
      <c r="C96" s="11">
        <v>800</v>
      </c>
      <c r="D96" s="32">
        <v>6000</v>
      </c>
    </row>
    <row r="97" spans="1:8" ht="38.25" customHeight="1" x14ac:dyDescent="0.25">
      <c r="A97" s="17" t="s">
        <v>47</v>
      </c>
      <c r="B97" s="42" t="s">
        <v>48</v>
      </c>
      <c r="C97" s="18"/>
      <c r="D97" s="19">
        <f>D98</f>
        <v>142032</v>
      </c>
    </row>
    <row r="98" spans="1:8" ht="14.25" customHeight="1" x14ac:dyDescent="0.25">
      <c r="A98" s="41" t="s">
        <v>10</v>
      </c>
      <c r="B98" s="42"/>
      <c r="C98" s="27">
        <v>500</v>
      </c>
      <c r="D98" s="33">
        <v>142032</v>
      </c>
      <c r="H98" s="31"/>
    </row>
    <row r="99" spans="1:8" x14ac:dyDescent="0.25">
      <c r="A99" s="7" t="s">
        <v>25</v>
      </c>
      <c r="B99" s="4" t="s">
        <v>55</v>
      </c>
      <c r="C99" s="11"/>
      <c r="D99" s="20">
        <f>D100</f>
        <v>392000</v>
      </c>
      <c r="F99" s="31"/>
    </row>
    <row r="100" spans="1:8" ht="12.75" customHeight="1" x14ac:dyDescent="0.25">
      <c r="A100" s="8" t="s">
        <v>24</v>
      </c>
      <c r="B100" s="4"/>
      <c r="C100" s="11">
        <v>300</v>
      </c>
      <c r="D100" s="33">
        <v>392000</v>
      </c>
    </row>
    <row r="101" spans="1:8" ht="38.25" x14ac:dyDescent="0.25">
      <c r="A101" s="48" t="s">
        <v>94</v>
      </c>
      <c r="B101" s="45" t="s">
        <v>91</v>
      </c>
      <c r="C101" s="46"/>
      <c r="D101" s="47">
        <f>D102</f>
        <v>164044</v>
      </c>
    </row>
    <row r="102" spans="1:8" x14ac:dyDescent="0.25">
      <c r="A102" s="44" t="s">
        <v>10</v>
      </c>
      <c r="B102" s="45"/>
      <c r="C102" s="46">
        <v>500</v>
      </c>
      <c r="D102" s="47">
        <v>164044</v>
      </c>
    </row>
    <row r="103" spans="1:8" x14ac:dyDescent="0.25">
      <c r="A103" s="7" t="s">
        <v>107</v>
      </c>
      <c r="B103" s="4" t="s">
        <v>108</v>
      </c>
      <c r="C103" s="11"/>
      <c r="D103" s="33">
        <f>D104</f>
        <v>29930</v>
      </c>
    </row>
    <row r="104" spans="1:8" ht="38.25" x14ac:dyDescent="0.25">
      <c r="A104" s="8" t="s">
        <v>109</v>
      </c>
      <c r="B104" s="6"/>
      <c r="C104" s="11">
        <v>100</v>
      </c>
      <c r="D104" s="33">
        <v>29930</v>
      </c>
    </row>
    <row r="105" spans="1:8" x14ac:dyDescent="0.25">
      <c r="A105" s="15" t="s">
        <v>18</v>
      </c>
      <c r="B105" s="6"/>
      <c r="C105" s="13"/>
      <c r="D105" s="21">
        <f>D14+D24+D46+D61+D66+D73+D83+D78+D19</f>
        <v>28244321.810000002</v>
      </c>
      <c r="E105" s="25"/>
      <c r="F105" s="31"/>
      <c r="H105" s="31"/>
    </row>
    <row r="106" spans="1:8" ht="15.75" x14ac:dyDescent="0.25">
      <c r="A106" s="3"/>
      <c r="D106" s="52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  <c r="D109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2025-04-08T12:44:33Z</cp:lastPrinted>
  <dcterms:created xsi:type="dcterms:W3CDTF">2015-02-12T07:20:41Z</dcterms:created>
  <dcterms:modified xsi:type="dcterms:W3CDTF">2025-09-19T11:35:14Z</dcterms:modified>
</cp:coreProperties>
</file>